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409"/>
  <workbookPr defaultThemeVersion="166925"/>
  <mc:AlternateContent xmlns:mc="http://schemas.openxmlformats.org/markup-compatibility/2006">
    <mc:Choice Requires="x15">
      <x15ac:absPath xmlns:x15ac="http://schemas.microsoft.com/office/spreadsheetml/2010/11/ac" url="https://d.docs.live.net/309379b95886796e/Proposals/Current/Indiana Impact/"/>
    </mc:Choice>
  </mc:AlternateContent>
  <xr:revisionPtr revIDLastSave="0" documentId="8_{2E8601BB-959A-4584-A6DB-762EC5726EB1}" xr6:coauthVersionLast="47" xr6:coauthVersionMax="47" xr10:uidLastSave="{00000000-0000-0000-0000-000000000000}"/>
  <bookViews>
    <workbookView xWindow="28680" yWindow="-120" windowWidth="29040" windowHeight="16440" firstSheet="1" activeTab="1" xr2:uid="{4B8C4391-5348-412A-A8AE-57C36D50873B}"/>
  </bookViews>
  <sheets>
    <sheet name="Title" sheetId="3" r:id="rId1"/>
    <sheet name="Cost Proposal Summary" sheetId="2" r:id="rId2"/>
    <sheet name="Staffing Rates" sheetId="4" r:id="rId3"/>
  </sheets>
  <calcPr calcId="191028"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4" l="1"/>
  <c r="C24" i="2"/>
  <c r="B3" i="2" l="1"/>
  <c r="J18" i="4"/>
  <c r="J19" i="4"/>
  <c r="J20" i="4"/>
  <c r="J21" i="4"/>
  <c r="J22" i="4"/>
  <c r="J23" i="4"/>
  <c r="J24" i="4"/>
  <c r="J25" i="4"/>
  <c r="J26" i="4"/>
  <c r="J27" i="4"/>
  <c r="J28" i="4"/>
  <c r="J29" i="4"/>
  <c r="J30" i="4"/>
  <c r="J31" i="4"/>
  <c r="J17" i="4"/>
  <c r="G7" i="4"/>
  <c r="H11" i="4" l="1"/>
  <c r="I32" i="4" l="1"/>
  <c r="J32" i="4" l="1"/>
  <c r="C13" i="2" s="1"/>
  <c r="C15" i="2" s="1"/>
  <c r="C16" i="2" s="1"/>
  <c r="B4" i="4"/>
  <c r="B3" i="4"/>
  <c r="B2" i="4"/>
  <c r="B4" i="2"/>
  <c r="B2" i="2"/>
  <c r="B61" i="2" l="1"/>
</calcChain>
</file>

<file path=xl/sharedStrings.xml><?xml version="1.0" encoding="utf-8"?>
<sst xmlns="http://schemas.openxmlformats.org/spreadsheetml/2006/main" count="70" uniqueCount="67">
  <si>
    <t>REVISED</t>
  </si>
  <si>
    <t>Employment and Training Case Management Services</t>
  </si>
  <si>
    <r>
      <t xml:space="preserve">Attachment </t>
    </r>
    <r>
      <rPr>
        <b/>
        <sz val="25"/>
        <color rgb="FFFF0000"/>
        <rFont val="Calibri"/>
        <family val="2"/>
        <scheme val="minor"/>
      </rPr>
      <t>D</t>
    </r>
    <r>
      <rPr>
        <b/>
        <sz val="25"/>
        <rFont val="Calibri"/>
        <family val="2"/>
        <scheme val="minor"/>
      </rPr>
      <t xml:space="preserve"> - Cost Proposal</t>
    </r>
  </si>
  <si>
    <t>RFP 23-74560</t>
  </si>
  <si>
    <t>Statewide (10 DFR Regions)</t>
  </si>
  <si>
    <t>1 DFR Region</t>
  </si>
  <si>
    <t>2 DFR Regions</t>
  </si>
  <si>
    <t>3 DFR Regions</t>
  </si>
  <si>
    <t>Respondent Name:</t>
  </si>
  <si>
    <t>Arbor E&amp;T, LLC dba Equus Workforce Solutions</t>
  </si>
  <si>
    <t>4 DFR Regions</t>
  </si>
  <si>
    <t>Please Complete Yellow Shaded Cells</t>
  </si>
  <si>
    <t>5 DFR Regions</t>
  </si>
  <si>
    <t>6 DFR Regions</t>
  </si>
  <si>
    <t>9 DFR Regions</t>
  </si>
  <si>
    <r>
      <t xml:space="preserve">Instructions: </t>
    </r>
    <r>
      <rPr>
        <sz val="11"/>
        <rFont val="Calibri"/>
        <family val="2"/>
        <scheme val="minor"/>
      </rPr>
      <t xml:space="preserve">Please fill only in the cells shaded yellow and make no other adjustments to this worksheet. Respondents need only to fill in the Respondent Name on this tab. All blue cells will fill in automatically based on the information entered by Respondents on the subsequent tabs. Note that costs for all services as defined in the Scope of Work </t>
    </r>
    <r>
      <rPr>
        <sz val="11"/>
        <color rgb="FFFF0000"/>
        <rFont val="Calibri"/>
        <family val="2"/>
        <scheme val="minor"/>
      </rPr>
      <t>and any end of contract transition costs</t>
    </r>
    <r>
      <rPr>
        <sz val="11"/>
        <rFont val="Calibri"/>
        <family val="2"/>
        <scheme val="minor"/>
      </rPr>
      <t xml:space="preserve"> should be captured in the </t>
    </r>
    <r>
      <rPr>
        <sz val="11"/>
        <color rgb="FFFF0000"/>
        <rFont val="Calibri"/>
        <family val="2"/>
        <scheme val="minor"/>
      </rPr>
      <t>Base</t>
    </r>
    <r>
      <rPr>
        <sz val="11"/>
        <rFont val="Calibri"/>
        <family val="2"/>
        <scheme val="minor"/>
      </rPr>
      <t xml:space="preserve"> Four Year Bid Amount.</t>
    </r>
    <r>
      <rPr>
        <b/>
        <sz val="11"/>
        <rFont val="Calibri"/>
        <family val="2"/>
        <scheme val="minor"/>
      </rPr>
      <t xml:space="preserve"> </t>
    </r>
    <r>
      <rPr>
        <sz val="11"/>
        <rFont val="Calibri"/>
        <family val="2"/>
        <scheme val="minor"/>
      </rPr>
      <t xml:space="preserve">The Case Management Staffing Costs should be inclusive of all Case Management services from assessment/orientation, including job search, application oversight, and all services and requirements outlined in the RFP </t>
    </r>
    <r>
      <rPr>
        <b/>
        <sz val="11"/>
        <rFont val="Calibri"/>
        <family val="2"/>
        <scheme val="minor"/>
      </rPr>
      <t>Attachment K</t>
    </r>
    <r>
      <rPr>
        <sz val="11"/>
        <rFont val="Calibri"/>
        <family val="2"/>
        <scheme val="minor"/>
      </rPr>
      <t xml:space="preserve"> Scope of Work </t>
    </r>
    <r>
      <rPr>
        <sz val="11"/>
        <color rgb="FFFF0000"/>
        <rFont val="Calibri"/>
        <family val="2"/>
        <scheme val="minor"/>
      </rPr>
      <t>including any end of contract transition costs</t>
    </r>
    <r>
      <rPr>
        <sz val="11"/>
        <rFont val="Calibri"/>
        <family val="2"/>
        <scheme val="minor"/>
      </rPr>
      <t>.</t>
    </r>
    <r>
      <rPr>
        <b/>
        <sz val="11"/>
        <rFont val="Calibri"/>
        <family val="2"/>
        <scheme val="minor"/>
      </rPr>
      <t xml:space="preserve"> </t>
    </r>
    <r>
      <rPr>
        <sz val="11"/>
        <rFont val="Calibri"/>
        <family val="2"/>
        <scheme val="minor"/>
      </rPr>
      <t xml:space="preserve">
</t>
    </r>
    <r>
      <rPr>
        <sz val="11"/>
        <color rgb="FFFF0000"/>
        <rFont val="Calibri"/>
        <family val="2"/>
        <scheme val="minor"/>
      </rPr>
      <t xml:space="preserve">In Table 2: Transition Costs, please include your monthly costs required to complete all Transition tasks and deliverables outlined in </t>
    </r>
    <r>
      <rPr>
        <b/>
        <sz val="11"/>
        <color rgb="FFFF0000"/>
        <rFont val="Calibri"/>
        <family val="2"/>
        <scheme val="minor"/>
      </rPr>
      <t>Attachment K</t>
    </r>
    <r>
      <rPr>
        <sz val="11"/>
        <color rgb="FFFF0000"/>
        <rFont val="Calibri"/>
        <family val="2"/>
        <scheme val="minor"/>
      </rPr>
      <t xml:space="preserve"> Scope of Work. The costs you input are associated with each month of the transition detailed in the Scope of Work and corresponding deiliverables completed in that month provided in your proposed transition plan. The transition costs are fixed-fee and are inclusive of all tasks and deliverables outlined in the Scope of Work. </t>
    </r>
    <r>
      <rPr>
        <sz val="11"/>
        <rFont val="Calibri"/>
        <family val="2"/>
        <scheme val="minor"/>
      </rPr>
      <t xml:space="preserve">
For Table 3: Cost Proposal Narrative &amp; Assumptions, please detail your rationale and any assumptions you made in creating your response. Please ensure that  costs provided encompass all expected services as defined in the RFP </t>
    </r>
    <r>
      <rPr>
        <sz val="11"/>
        <color rgb="FFFF0000"/>
        <rFont val="Calibri"/>
        <family val="2"/>
        <scheme val="minor"/>
      </rPr>
      <t>and any end of contract transition costs</t>
    </r>
    <r>
      <rPr>
        <sz val="11"/>
        <rFont val="Calibri"/>
        <family val="2"/>
        <scheme val="minor"/>
      </rPr>
      <t xml:space="preserve">. 
</t>
    </r>
  </si>
  <si>
    <t>Table 1: Total Bid Amount</t>
  </si>
  <si>
    <t>Base Bid Amount (Case Management Staffing Costs)</t>
  </si>
  <si>
    <t>Contract Length in Years</t>
  </si>
  <si>
    <t>Base Four Year Bid Amount</t>
  </si>
  <si>
    <t>Total Bid Amount (including Transition Costs)</t>
  </si>
  <si>
    <t>Table 2: Initial Transition Costs</t>
  </si>
  <si>
    <t>Intital Transition Month</t>
  </si>
  <si>
    <t>Proposed Fee</t>
  </si>
  <si>
    <t>Month 1 Initial Transition Costs</t>
  </si>
  <si>
    <t>Month 2 Initial Transition Costs</t>
  </si>
  <si>
    <t>Month 3 Initial Transition Costs</t>
  </si>
  <si>
    <t>Total Initial Transition Costs</t>
  </si>
  <si>
    <t>Table 3: Cost Proposal Narrative &amp; Assumptions</t>
  </si>
  <si>
    <t>As required in the RFP, please see separate Cost Proposal Narrative and Cost Assumptions files.</t>
  </si>
  <si>
    <r>
      <t xml:space="preserve">Instructions: </t>
    </r>
    <r>
      <rPr>
        <sz val="11"/>
        <rFont val="Calibri"/>
        <family val="2"/>
        <scheme val="minor"/>
      </rPr>
      <t xml:space="preserve">Please fill in the cells shaded in yellow. Note that the blue cell will populate automatically. List a Position Title for each staff member necessary to complete the case management services and overall project management listed in the RFP below. Enter the Hourly Billable Rate per Position for each Position Title. If you are proposing multiple people or Full-Time Equivalents (FTEs) for the same Position Title, at the same Hourly Billable Rate, please only utilize one row in the table below with the Hourly Billable Rate for each individual person/FTE (i.e. not cumulative for each person/FTE). If you are proposing multiple people/FTEs for the same position title at different Hourly Billable Rates, please utilize separate rows in the table below. The Hourly Billable Rate should factor in all cost including the staff member's salary, benefits, and other such items necessary to complete all deliverables (such as but not limited to: travel, license fees, equipment, and supplies). Further, the Hourly Billable Rate per Position for each Position Title should be inclusive of all cost to provide case management and support services (both in-person and virtual requirements), please see RFP Sections 5 and 6, Scope of Work for additional detail. The information in this tab will be used throughout the cost proposal to calculate case management staffing, overall project management costs, and the overall Total Bid Amount. Please note that while Hourly Billable Rates are included in this cost proposal to help calculate the Base Four Year Bid Amount, actual payments shall be completed on a fixed-fee deliverable basis according to the dollar amounts listed in Table 1: Total Bid Amount on the "Cost Proposal Summary" tab inclusive of all requirements detailed in the Scope of Work </t>
    </r>
    <r>
      <rPr>
        <sz val="11"/>
        <color rgb="FFFF0000"/>
        <rFont val="Calibri"/>
        <family val="2"/>
        <scheme val="minor"/>
      </rPr>
      <t>and any end of contract transition costs</t>
    </r>
    <r>
      <rPr>
        <sz val="11"/>
        <rFont val="Calibri"/>
        <family val="2"/>
        <scheme val="minor"/>
      </rPr>
      <t>.</t>
    </r>
  </si>
  <si>
    <t>Blended Rate:</t>
  </si>
  <si>
    <t>Table 1: Staffing Costs for Case Management &amp; Overall Project Management</t>
  </si>
  <si>
    <t>Position Title</t>
  </si>
  <si>
    <t>Position Description</t>
  </si>
  <si>
    <t>Hourly Billable Rate</t>
  </si>
  <si>
    <t># of FTEs</t>
  </si>
  <si>
    <t>Total</t>
  </si>
  <si>
    <t>Project Director</t>
  </si>
  <si>
    <t>Responsible for being the main point of contact with the State and ultimately responsible for the successful completion of the project.</t>
  </si>
  <si>
    <t>Project Manager</t>
  </si>
  <si>
    <t>Responsible for overseeing day-to-day tasks of the project, ensuring timely and quality completion of key deliverables, case management services, and management of staff.</t>
  </si>
  <si>
    <t>Project Accountant</t>
  </si>
  <si>
    <t>Performs monthly close process, prepares reconciliations, ensures accounting policies and procedures are executed. Develops annual budgets. Tracks and forecasts expenditures and obligations. Prepares billings and other financial reports.</t>
  </si>
  <si>
    <t>Accounting Specialist</t>
  </si>
  <si>
    <t>Assists financial staff with clerical duties. Helps prepare billings and invoices, assists with budget preparation, and collects payroll and attendance records. Processes bi-weekly time reports and invoices. Reconciles P-card reports.</t>
  </si>
  <si>
    <t>Regional Manager</t>
  </si>
  <si>
    <t xml:space="preserve">Assists with planning and overall day-to-duty operations, program development, contract management, human resources, staff development, and business development. Develops strategic plans/quality management. </t>
  </si>
  <si>
    <t>Business Solutions Manager</t>
  </si>
  <si>
    <t>Engages local businesses and organizations in order to increase visibility and knowledge of workforce development in the community. Works with Business Solutions Team to increase the quality of job orders through marketing and business development activities. Guides Team to ensure quality job matching of job seekers to local employment opportunities.</t>
  </si>
  <si>
    <t>Business Solutions Consultant</t>
  </si>
  <si>
    <t>Builds relationships with local employers to identify job openings and activities. Assists with facilitating group sessions on obtaining employment and job retention. Prepares job candidates for job search and develops learning opportunities. Matches available job seekers with employers. Works with team to ensure job placement goals are met.</t>
  </si>
  <si>
    <t>Quality Assurance Manager</t>
  </si>
  <si>
    <t>Ensures compliance with federal, state and local regulations and mandates. Manages performance by regular review and communicates progress to staff to reach performance levels. Attends meetings, provides reports, and assists with staff evaluations, as needed.</t>
  </si>
  <si>
    <t>Performance Analyst</t>
  </si>
  <si>
    <t>Knowledge of contract goals, performance measures, management reports and pay points. Compiles and computes statistical data. Provides timely reports on performance. Works with staff to develop strategies to improve performance.</t>
  </si>
  <si>
    <t>Receptionist</t>
  </si>
  <si>
    <t>Responsible for greeting clients, managing reception area, client outreach and appointment scheduling. Gather needed data, generate reports, and manage client information stored in databases. Assist with new participant orientations.</t>
  </si>
  <si>
    <t>Case Manager</t>
  </si>
  <si>
    <t>Provides case management with a focus on helping customers prepare for employment. Conducts assessments. Facilitates customer access to training, education, and other services. Verifies eligibility. Provides career guidance and follow-up.</t>
  </si>
  <si>
    <t>Human Resources Manager</t>
  </si>
  <si>
    <t>Leads recruiting efforts for qualified staff. Ensures Affirmative Action and EEO Policies are communicated and adhered to. Conducts new hire orientations. Ensures compensation program adheres to all regulations. Assists employees with resolutions of issues, ensures that performance goals are set, and reports and monitors workers' compensation claims.</t>
  </si>
  <si>
    <t>Facilitator</t>
  </si>
  <si>
    <t>Delivers high-quality work readiness interventions. Coordinates individual instruction and improves the job readiness score of students in workshops. Delivers a pipeline of work ready customers to staff. Conducts appropriate follow-up.</t>
  </si>
  <si>
    <t>Project Trainer</t>
  </si>
  <si>
    <t>Designs and implements didactic training and development programs and identifies external training curricula programs. Maintains records of employee training outcomes and credentials. Develops and maintains a training reference library.</t>
  </si>
  <si>
    <t>Total Staffing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</si>
</sst>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00"/>
    <numFmt numFmtId="165" formatCode="_(&quot;$&quot;* #,##0_);_(&quot;$&quot;* \(#,##0\);_(&quot;$&quot;* &quot;-&quot;??_);_(@_)"/>
  </numFmts>
  <fonts count="16">
    <font>
      <sz val="11"/>
      <color theme="1"/>
      <name val="Calibri"/>
      <family val="2"/>
      <scheme val="minor"/>
    </font>
    <font>
      <sz val="11"/>
      <color theme="1"/>
      <name val="Calibri"/>
      <family val="2"/>
      <scheme val="minor"/>
    </font>
    <font>
      <sz val="10"/>
      <name val="Arial"/>
      <family val="2"/>
    </font>
    <font>
      <sz val="8"/>
      <name val="Arial"/>
      <family val="2"/>
    </font>
    <font>
      <sz val="11"/>
      <name val="Calibri"/>
      <family val="2"/>
      <scheme val="minor"/>
    </font>
    <font>
      <b/>
      <sz val="11"/>
      <color theme="1"/>
      <name val="Calibri"/>
      <family val="2"/>
      <scheme val="minor"/>
    </font>
    <font>
      <b/>
      <sz val="11"/>
      <color rgb="FFFF0000"/>
      <name val="Calibri"/>
      <family val="2"/>
      <scheme val="minor"/>
    </font>
    <font>
      <b/>
      <sz val="11"/>
      <name val="Calibri"/>
      <family val="2"/>
      <scheme val="minor"/>
    </font>
    <font>
      <b/>
      <sz val="13"/>
      <name val="Calibri"/>
      <family val="2"/>
      <scheme val="minor"/>
    </font>
    <font>
      <sz val="12"/>
      <name val="Calibri"/>
      <family val="2"/>
      <scheme val="minor"/>
    </font>
    <font>
      <b/>
      <sz val="12"/>
      <name val="Calibri"/>
      <family val="2"/>
      <scheme val="minor"/>
    </font>
    <font>
      <sz val="11"/>
      <color theme="0"/>
      <name val="Calibri"/>
      <family val="2"/>
      <scheme val="minor"/>
    </font>
    <font>
      <b/>
      <sz val="25"/>
      <name val="Calibri"/>
      <family val="2"/>
      <scheme val="minor"/>
    </font>
    <font>
      <b/>
      <sz val="25"/>
      <color rgb="FFFF0000"/>
      <name val="Calibri"/>
      <family val="2"/>
      <scheme val="minor"/>
    </font>
    <font>
      <sz val="25"/>
      <name val="Calibri"/>
      <family val="2"/>
      <scheme val="minor"/>
    </font>
    <font>
      <sz val="11"/>
      <color rgb="FFFF0000"/>
      <name val="Calibri"/>
      <family val="2"/>
      <scheme val="minor"/>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rgb="FFCCFFFF"/>
        <bgColor indexed="64"/>
      </patternFill>
    </fill>
    <fill>
      <patternFill patternType="solid">
        <fgColor indexed="43"/>
        <bgColor indexed="64"/>
      </patternFill>
    </fill>
    <fill>
      <patternFill patternType="solid">
        <fgColor theme="2" tint="-9.9978637043366805E-2"/>
        <bgColor indexed="64"/>
      </patternFill>
    </fill>
  </fills>
  <borders count="15">
    <border>
      <left/>
      <right/>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medium">
        <color indexed="64"/>
      </bottom>
      <diagonal/>
    </border>
    <border>
      <left style="thin">
        <color auto="1"/>
      </left>
      <right style="thin">
        <color auto="1"/>
      </right>
      <top style="thin">
        <color auto="1"/>
      </top>
      <bottom/>
      <diagonal/>
    </border>
    <border>
      <left style="thin">
        <color auto="1"/>
      </left>
      <right style="thin">
        <color auto="1"/>
      </right>
      <top style="medium">
        <color indexed="64"/>
      </top>
      <bottom style="double">
        <color indexed="64"/>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xf numFmtId="0" fontId="3" fillId="0" borderId="0"/>
    <xf numFmtId="9" fontId="1" fillId="0" borderId="0" applyFont="0" applyFill="0" applyBorder="0" applyAlignment="0" applyProtection="0"/>
  </cellStyleXfs>
  <cellXfs count="86">
    <xf numFmtId="0" fontId="0" fillId="0" borderId="0" xfId="0"/>
    <xf numFmtId="0" fontId="4" fillId="0" borderId="0" xfId="0" applyFont="1" applyAlignment="1">
      <alignment vertical="center"/>
    </xf>
    <xf numFmtId="0" fontId="4" fillId="3" borderId="0" xfId="0" applyFont="1" applyFill="1"/>
    <xf numFmtId="0" fontId="8" fillId="3" borderId="0" xfId="0" applyFont="1" applyFill="1" applyAlignment="1">
      <alignment horizontal="left"/>
    </xf>
    <xf numFmtId="0" fontId="7" fillId="3" borderId="0" xfId="0" applyFont="1" applyFill="1" applyAlignment="1">
      <alignment horizontal="left"/>
    </xf>
    <xf numFmtId="0" fontId="6" fillId="3" borderId="0" xfId="0" applyFont="1" applyFill="1" applyAlignment="1">
      <alignment horizontal="left"/>
    </xf>
    <xf numFmtId="0" fontId="4" fillId="3" borderId="0" xfId="0" applyFont="1" applyFill="1" applyAlignment="1">
      <alignment horizontal="center" wrapText="1"/>
    </xf>
    <xf numFmtId="0" fontId="7" fillId="3" borderId="0" xfId="0" applyFont="1" applyFill="1" applyAlignment="1">
      <alignment horizontal="right" vertical="center" wrapText="1"/>
    </xf>
    <xf numFmtId="0" fontId="7" fillId="0" borderId="1" xfId="0" applyFont="1" applyBorder="1" applyAlignment="1" applyProtection="1">
      <alignment vertical="center" wrapText="1"/>
      <protection locked="0"/>
    </xf>
    <xf numFmtId="0" fontId="4" fillId="0" borderId="0" xfId="0" applyFont="1" applyAlignment="1">
      <alignment horizontal="center"/>
    </xf>
    <xf numFmtId="0" fontId="7" fillId="2" borderId="6" xfId="0" applyFont="1" applyFill="1" applyBorder="1" applyAlignment="1">
      <alignment horizontal="center" vertical="center"/>
    </xf>
    <xf numFmtId="0" fontId="7" fillId="0" borderId="1" xfId="0" applyFont="1" applyBorder="1" applyAlignment="1">
      <alignment vertical="center"/>
    </xf>
    <xf numFmtId="0" fontId="4" fillId="3" borderId="0" xfId="4" applyFont="1" applyFill="1"/>
    <xf numFmtId="0" fontId="4" fillId="3" borderId="0" xfId="4" applyFont="1" applyFill="1" applyAlignment="1">
      <alignment vertical="center"/>
    </xf>
    <xf numFmtId="0" fontId="7" fillId="3" borderId="0" xfId="0" applyFont="1" applyFill="1" applyAlignment="1">
      <alignment horizontal="left" vertical="center" wrapText="1"/>
    </xf>
    <xf numFmtId="0" fontId="7" fillId="3" borderId="0" xfId="4" applyFont="1" applyFill="1" applyAlignment="1">
      <alignment vertical="center"/>
    </xf>
    <xf numFmtId="0" fontId="7" fillId="5" borderId="3" xfId="4" applyFont="1" applyFill="1" applyBorder="1" applyAlignment="1">
      <alignment horizontal="left" vertical="center" wrapText="1"/>
    </xf>
    <xf numFmtId="44" fontId="9" fillId="6" borderId="3" xfId="1" applyFont="1" applyFill="1" applyBorder="1" applyAlignment="1" applyProtection="1">
      <alignment vertical="center"/>
    </xf>
    <xf numFmtId="164" fontId="7" fillId="5" borderId="12" xfId="4" applyNumberFormat="1" applyFont="1" applyFill="1" applyBorder="1" applyAlignment="1">
      <alignment horizontal="left" vertical="center" wrapText="1"/>
    </xf>
    <xf numFmtId="1" fontId="5" fillId="6" borderId="12" xfId="0" applyNumberFormat="1" applyFont="1" applyFill="1" applyBorder="1" applyAlignment="1">
      <alignment horizontal="right"/>
    </xf>
    <xf numFmtId="0" fontId="7" fillId="5" borderId="5" xfId="4" applyFont="1" applyFill="1" applyBorder="1" applyAlignment="1">
      <alignment horizontal="left" vertical="center" wrapText="1"/>
    </xf>
    <xf numFmtId="44" fontId="10" fillId="6" borderId="5" xfId="1" applyFont="1" applyFill="1" applyBorder="1" applyAlignment="1" applyProtection="1">
      <alignment vertical="center"/>
    </xf>
    <xf numFmtId="44" fontId="11" fillId="0" borderId="0" xfId="0" applyNumberFormat="1" applyFont="1"/>
    <xf numFmtId="0" fontId="7" fillId="4" borderId="7" xfId="0" applyFont="1" applyFill="1" applyBorder="1" applyAlignment="1" applyProtection="1">
      <alignment horizontal="center" vertical="center" wrapText="1"/>
      <protection locked="0"/>
    </xf>
    <xf numFmtId="0" fontId="7" fillId="3" borderId="2" xfId="0" applyFont="1" applyFill="1" applyBorder="1" applyAlignment="1">
      <alignment horizontal="right" vertical="center"/>
    </xf>
    <xf numFmtId="0" fontId="0" fillId="0" borderId="0" xfId="0" applyAlignment="1">
      <alignment vertical="center"/>
    </xf>
    <xf numFmtId="0" fontId="7" fillId="3" borderId="0" xfId="0" applyFont="1" applyFill="1"/>
    <xf numFmtId="0" fontId="7" fillId="6" borderId="7" xfId="0" applyFont="1" applyFill="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vertical="center" wrapText="1"/>
    </xf>
    <xf numFmtId="0" fontId="7" fillId="2" borderId="7" xfId="0" applyFont="1" applyFill="1" applyBorder="1" applyAlignment="1">
      <alignment horizontal="center"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4" fillId="3" borderId="0" xfId="0" applyFont="1" applyFill="1" applyAlignment="1">
      <alignment vertical="top" wrapText="1"/>
    </xf>
    <xf numFmtId="0" fontId="7" fillId="3" borderId="0" xfId="4" applyFont="1" applyFill="1"/>
    <xf numFmtId="0" fontId="7" fillId="2" borderId="3" xfId="4" applyFont="1" applyFill="1" applyBorder="1" applyAlignment="1">
      <alignment horizontal="right" vertical="center"/>
    </xf>
    <xf numFmtId="44" fontId="7" fillId="6" borderId="3" xfId="0" applyNumberFormat="1" applyFont="1" applyFill="1" applyBorder="1" applyAlignment="1">
      <alignment vertical="center" wrapText="1"/>
    </xf>
    <xf numFmtId="0" fontId="7" fillId="2" borderId="7" xfId="4" applyFont="1" applyFill="1" applyBorder="1" applyAlignment="1">
      <alignment horizontal="center" vertical="center"/>
    </xf>
    <xf numFmtId="0" fontId="7" fillId="2" borderId="3" xfId="0" applyFont="1" applyFill="1" applyBorder="1" applyAlignment="1">
      <alignment horizontal="center" vertical="center" wrapText="1"/>
    </xf>
    <xf numFmtId="0" fontId="7" fillId="3" borderId="3" xfId="0" applyFont="1" applyFill="1" applyBorder="1" applyAlignment="1">
      <alignment horizontal="center" vertical="center" wrapText="1"/>
    </xf>
    <xf numFmtId="39" fontId="4" fillId="0" borderId="3" xfId="2" applyNumberFormat="1" applyFont="1" applyFill="1" applyBorder="1" applyAlignment="1" applyProtection="1">
      <alignment horizontal="center" vertical="center" wrapText="1"/>
      <protection locked="0"/>
    </xf>
    <xf numFmtId="44" fontId="4" fillId="7" borderId="3" xfId="1" applyFont="1" applyFill="1" applyBorder="1" applyAlignment="1" applyProtection="1">
      <alignment horizontal="center" wrapText="1"/>
      <protection locked="0"/>
    </xf>
    <xf numFmtId="2" fontId="4" fillId="7" borderId="3" xfId="2" applyNumberFormat="1" applyFont="1" applyFill="1" applyBorder="1" applyAlignment="1" applyProtection="1">
      <alignment horizontal="center" wrapText="1"/>
      <protection locked="0"/>
    </xf>
    <xf numFmtId="44" fontId="7" fillId="6" borderId="3" xfId="0" applyNumberFormat="1" applyFont="1" applyFill="1" applyBorder="1" applyAlignment="1">
      <alignment wrapText="1"/>
    </xf>
    <xf numFmtId="2" fontId="4" fillId="7" borderId="12" xfId="2" applyNumberFormat="1" applyFont="1" applyFill="1" applyBorder="1" applyAlignment="1" applyProtection="1">
      <alignment horizontal="center" wrapText="1"/>
      <protection locked="0"/>
    </xf>
    <xf numFmtId="2" fontId="7" fillId="6" borderId="5" xfId="0" applyNumberFormat="1" applyFont="1" applyFill="1" applyBorder="1" applyAlignment="1">
      <alignment vertical="center" wrapText="1"/>
    </xf>
    <xf numFmtId="44" fontId="7" fillId="6" borderId="5" xfId="0" applyNumberFormat="1" applyFont="1" applyFill="1" applyBorder="1" applyAlignment="1">
      <alignment vertical="center" wrapText="1"/>
    </xf>
    <xf numFmtId="43" fontId="0" fillId="0" borderId="0" xfId="0" applyNumberFormat="1"/>
    <xf numFmtId="44" fontId="0" fillId="0" borderId="0" xfId="0" applyNumberFormat="1"/>
    <xf numFmtId="2" fontId="0" fillId="0" borderId="0" xfId="0" applyNumberFormat="1"/>
    <xf numFmtId="0" fontId="11" fillId="0" borderId="0" xfId="0" applyFont="1"/>
    <xf numFmtId="0" fontId="4" fillId="7" borderId="3" xfId="2" applyNumberFormat="1" applyFont="1" applyFill="1" applyBorder="1" applyAlignment="1" applyProtection="1">
      <alignment horizontal="center" vertical="center" wrapText="1"/>
      <protection locked="0"/>
    </xf>
    <xf numFmtId="44" fontId="7" fillId="6" borderId="12" xfId="0" applyNumberFormat="1" applyFont="1" applyFill="1" applyBorder="1" applyAlignment="1">
      <alignment wrapText="1"/>
    </xf>
    <xf numFmtId="0" fontId="7" fillId="5" borderId="14" xfId="4" applyFont="1" applyFill="1" applyBorder="1" applyAlignment="1">
      <alignment horizontal="left" vertical="center" wrapText="1"/>
    </xf>
    <xf numFmtId="44" fontId="10" fillId="6" borderId="14" xfId="1" applyFont="1" applyFill="1" applyBorder="1" applyAlignment="1" applyProtection="1">
      <alignment vertical="center"/>
    </xf>
    <xf numFmtId="44" fontId="7" fillId="4" borderId="3" xfId="0" applyNumberFormat="1" applyFont="1" applyFill="1" applyBorder="1" applyAlignment="1" applyProtection="1">
      <alignment horizontal="center" vertical="center" wrapText="1"/>
      <protection locked="0"/>
    </xf>
    <xf numFmtId="0" fontId="7" fillId="5" borderId="3" xfId="4" applyFont="1" applyFill="1" applyBorder="1" applyAlignment="1">
      <alignment horizontal="center" vertical="center" wrapText="1"/>
    </xf>
    <xf numFmtId="0" fontId="7" fillId="0" borderId="3" xfId="4" applyFont="1" applyBorder="1" applyAlignment="1">
      <alignment horizontal="left" vertical="center" wrapText="1"/>
    </xf>
    <xf numFmtId="0" fontId="7" fillId="0" borderId="13" xfId="4" applyFont="1" applyBorder="1" applyAlignment="1">
      <alignment horizontal="left" vertical="center" wrapText="1"/>
    </xf>
    <xf numFmtId="164" fontId="7" fillId="0" borderId="12" xfId="4" applyNumberFormat="1" applyFont="1" applyBorder="1" applyAlignment="1">
      <alignment horizontal="left" vertical="center" wrapText="1"/>
    </xf>
    <xf numFmtId="0" fontId="15" fillId="3" borderId="0" xfId="0" applyFont="1" applyFill="1" applyAlignment="1">
      <alignment horizontal="center"/>
    </xf>
    <xf numFmtId="0" fontId="15" fillId="0" borderId="0" xfId="0" applyFont="1" applyAlignment="1">
      <alignment horizontal="center"/>
    </xf>
    <xf numFmtId="165" fontId="12" fillId="3" borderId="0" xfId="0" applyNumberFormat="1" applyFont="1" applyFill="1" applyAlignment="1" applyProtection="1">
      <alignment horizontal="center" wrapText="1"/>
      <protection hidden="1"/>
    </xf>
    <xf numFmtId="165" fontId="12" fillId="3" borderId="0" xfId="0" applyNumberFormat="1" applyFont="1" applyFill="1" applyAlignment="1" applyProtection="1">
      <alignment horizontal="center"/>
      <protection hidden="1"/>
    </xf>
    <xf numFmtId="0" fontId="12" fillId="3" borderId="0" xfId="0" applyFont="1" applyFill="1" applyAlignment="1" applyProtection="1">
      <alignment horizontal="center" vertical="top" wrapText="1"/>
      <protection hidden="1"/>
    </xf>
    <xf numFmtId="0" fontId="14" fillId="3" borderId="0" xfId="0" applyFont="1" applyFill="1" applyAlignment="1" applyProtection="1">
      <alignment horizontal="center" vertical="top" wrapText="1"/>
      <protection hidden="1"/>
    </xf>
    <xf numFmtId="0" fontId="7" fillId="3" borderId="3" xfId="0" applyFont="1" applyFill="1" applyBorder="1" applyAlignment="1">
      <alignment horizontal="left" vertical="top" wrapText="1"/>
    </xf>
    <xf numFmtId="0" fontId="0" fillId="4" borderId="10" xfId="0" applyFill="1" applyBorder="1" applyAlignment="1" applyProtection="1">
      <alignment horizontal="left"/>
      <protection locked="0"/>
    </xf>
    <xf numFmtId="0" fontId="0" fillId="4" borderId="11" xfId="0" applyFill="1" applyBorder="1" applyAlignment="1" applyProtection="1">
      <alignment horizontal="left"/>
      <protection locked="0"/>
    </xf>
    <xf numFmtId="0" fontId="0" fillId="4" borderId="1" xfId="0" applyFill="1" applyBorder="1" applyAlignment="1" applyProtection="1">
      <alignment horizontal="left"/>
      <protection locked="0"/>
    </xf>
    <xf numFmtId="0" fontId="0" fillId="4" borderId="2" xfId="0" applyFill="1" applyBorder="1" applyAlignment="1" applyProtection="1">
      <alignment horizontal="left"/>
      <protection locked="0"/>
    </xf>
    <xf numFmtId="0" fontId="0" fillId="4" borderId="6" xfId="0" applyFill="1" applyBorder="1" applyAlignment="1" applyProtection="1">
      <alignment horizontal="left"/>
      <protection locked="0"/>
    </xf>
    <xf numFmtId="0" fontId="0" fillId="4" borderId="9" xfId="0" applyFill="1" applyBorder="1" applyAlignment="1" applyProtection="1">
      <alignment horizontal="left"/>
      <protection locked="0"/>
    </xf>
    <xf numFmtId="0" fontId="7" fillId="8" borderId="3" xfId="0"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4" xfId="0" applyBorder="1" applyAlignment="1">
      <alignment horizontal="center"/>
    </xf>
    <xf numFmtId="0" fontId="4" fillId="7" borderId="3" xfId="2" applyNumberFormat="1" applyFont="1" applyFill="1" applyBorder="1" applyAlignment="1" applyProtection="1">
      <alignment horizontal="center" vertical="center" wrapText="1"/>
      <protection locked="0"/>
    </xf>
    <xf numFmtId="0" fontId="7" fillId="3" borderId="7" xfId="0" applyFont="1" applyFill="1" applyBorder="1" applyAlignment="1">
      <alignment horizontal="left" vertical="top" wrapText="1"/>
    </xf>
    <xf numFmtId="0" fontId="7" fillId="3" borderId="8"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2" borderId="3" xfId="4" applyFont="1" applyFill="1" applyBorder="1" applyAlignment="1">
      <alignment horizontal="center" vertical="center"/>
    </xf>
    <xf numFmtId="39" fontId="4" fillId="0" borderId="3" xfId="2" applyNumberFormat="1" applyFont="1" applyFill="1" applyBorder="1" applyAlignment="1" applyProtection="1">
      <alignment horizontal="left" vertical="center" wrapText="1"/>
      <protection locked="0"/>
    </xf>
    <xf numFmtId="39" fontId="4" fillId="0" borderId="7" xfId="2" applyNumberFormat="1" applyFont="1" applyFill="1" applyBorder="1" applyAlignment="1" applyProtection="1">
      <alignment horizontal="left" vertical="center" wrapText="1"/>
      <protection locked="0"/>
    </xf>
    <xf numFmtId="39" fontId="4" fillId="0" borderId="8" xfId="2" applyNumberFormat="1" applyFont="1" applyFill="1" applyBorder="1" applyAlignment="1" applyProtection="1">
      <alignment horizontal="left" vertical="center" wrapText="1"/>
      <protection locked="0"/>
    </xf>
    <xf numFmtId="39" fontId="4" fillId="0" borderId="4" xfId="2" applyNumberFormat="1" applyFont="1" applyFill="1" applyBorder="1" applyAlignment="1" applyProtection="1">
      <alignment horizontal="left" vertical="center" wrapText="1"/>
      <protection locked="0"/>
    </xf>
  </cellXfs>
  <cellStyles count="6">
    <cellStyle name="Currency" xfId="1" builtinId="4"/>
    <cellStyle name="Normal" xfId="0" builtinId="0"/>
    <cellStyle name="Normal 2" xfId="3" xr:uid="{B2E9FB4F-E64A-4BA9-A80B-44FFBF2B135D}"/>
    <cellStyle name="Normal_Appendix A--Temps RFP Appendix" xfId="4" xr:uid="{E8F84D29-2080-4F1C-9E87-EAF9876D7C2C}"/>
    <cellStyle name="Percent" xfId="2" builtinId="5"/>
    <cellStyle name="Percent 4" xfId="5" xr:uid="{6D964E6A-9DF5-4A8F-8BEB-E3A687FF02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34FECD-5928-4FB8-8DEE-BC0FA1971AD5}">
  <dimension ref="B2:G5"/>
  <sheetViews>
    <sheetView showGridLines="0" workbookViewId="0"/>
  </sheetViews>
  <sheetFormatPr defaultRowHeight="15"/>
  <cols>
    <col min="1" max="1" width="2.140625" customWidth="1"/>
    <col min="2" max="2" width="16.85546875" customWidth="1"/>
    <col min="3" max="3" width="15.85546875" customWidth="1"/>
    <col min="4" max="4" width="17" customWidth="1"/>
    <col min="5" max="5" width="23.28515625" customWidth="1"/>
    <col min="6" max="6" width="31.42578125" customWidth="1"/>
  </cols>
  <sheetData>
    <row r="2" spans="2:7">
      <c r="G2" s="61" t="s">
        <v>0</v>
      </c>
    </row>
    <row r="3" spans="2:7" ht="63.95" customHeight="1">
      <c r="B3" s="62" t="s">
        <v>1</v>
      </c>
      <c r="C3" s="62"/>
      <c r="D3" s="62"/>
      <c r="E3" s="62"/>
      <c r="F3" s="62"/>
    </row>
    <row r="4" spans="2:7" ht="32.25">
      <c r="B4" s="63" t="s">
        <v>2</v>
      </c>
      <c r="C4" s="63"/>
      <c r="D4" s="63"/>
      <c r="E4" s="63"/>
      <c r="F4" s="63"/>
    </row>
    <row r="5" spans="2:7" ht="32.25">
      <c r="B5" s="64" t="s">
        <v>3</v>
      </c>
      <c r="C5" s="65"/>
      <c r="D5" s="65"/>
      <c r="E5" s="65"/>
      <c r="F5" s="65"/>
    </row>
  </sheetData>
  <sheetProtection algorithmName="SHA-512" hashValue="PMHaGakMFK2fNCrXV7fYlJhMnmg7Og40UX5VoTIuHDEbhmUGmkcSeJdEj/tUKVXBjRDAzkrersKAjWr+AN0inw==" saltValue="vZyJdTWfg8IOd6zhbJq++Q==" spinCount="100000" sheet="1" objects="1" scenarios="1" selectLockedCells="1"/>
  <mergeCells count="3">
    <mergeCell ref="B3:F3"/>
    <mergeCell ref="B4:F4"/>
    <mergeCell ref="B5:F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FE3B4-D789-4BD2-8986-362C1D3BE05D}">
  <dimension ref="B1:H71"/>
  <sheetViews>
    <sheetView showGridLines="0" tabSelected="1" zoomScale="110" zoomScaleNormal="110" workbookViewId="0">
      <selection activeCell="E10" sqref="E10"/>
    </sheetView>
  </sheetViews>
  <sheetFormatPr defaultRowHeight="15"/>
  <cols>
    <col min="1" max="1" width="1.5703125" customWidth="1"/>
    <col min="2" max="2" width="54.85546875" bestFit="1" customWidth="1"/>
    <col min="3" max="3" width="35.5703125" customWidth="1"/>
    <col min="4" max="4" width="38" customWidth="1"/>
    <col min="5" max="5" width="15.7109375" bestFit="1" customWidth="1"/>
    <col min="6" max="6" width="14.7109375" customWidth="1"/>
  </cols>
  <sheetData>
    <row r="1" spans="2:8" ht="5.45" customHeight="1">
      <c r="C1" s="2"/>
      <c r="D1" s="2"/>
    </row>
    <row r="2" spans="2:8" ht="17.25">
      <c r="B2" s="3" t="str">
        <f>Title!B3</f>
        <v>Employment and Training Case Management Services</v>
      </c>
      <c r="C2" s="2"/>
      <c r="D2" s="2"/>
      <c r="E2" s="61" t="s">
        <v>0</v>
      </c>
      <c r="H2" s="50" t="s">
        <v>4</v>
      </c>
    </row>
    <row r="3" spans="2:8">
      <c r="B3" s="4" t="str">
        <f>Title!B4</f>
        <v>Attachment D - Cost Proposal</v>
      </c>
      <c r="C3" s="2"/>
      <c r="D3" s="2"/>
      <c r="H3" s="50" t="s">
        <v>5</v>
      </c>
    </row>
    <row r="4" spans="2:8">
      <c r="B4" s="4" t="str">
        <f>Title!B5</f>
        <v>RFP 23-74560</v>
      </c>
      <c r="C4" s="2"/>
      <c r="D4" s="2"/>
      <c r="E4" s="22"/>
      <c r="H4" s="50" t="s">
        <v>6</v>
      </c>
    </row>
    <row r="5" spans="2:8">
      <c r="B5" s="5"/>
      <c r="C5" s="2"/>
      <c r="D5" s="6"/>
      <c r="H5" s="50" t="s">
        <v>7</v>
      </c>
    </row>
    <row r="6" spans="2:8" ht="33" customHeight="1">
      <c r="B6" s="7" t="s">
        <v>8</v>
      </c>
      <c r="C6" s="23" t="s">
        <v>9</v>
      </c>
      <c r="D6" s="8"/>
      <c r="H6" s="50" t="s">
        <v>10</v>
      </c>
    </row>
    <row r="7" spans="2:8">
      <c r="B7" s="9"/>
      <c r="C7" s="10" t="s">
        <v>11</v>
      </c>
      <c r="D7" s="11"/>
      <c r="H7" s="50" t="s">
        <v>12</v>
      </c>
    </row>
    <row r="8" spans="2:8">
      <c r="B8" s="12"/>
      <c r="C8" s="6"/>
      <c r="D8" s="2"/>
      <c r="H8" s="50" t="s">
        <v>13</v>
      </c>
    </row>
    <row r="9" spans="2:8">
      <c r="B9" s="12"/>
      <c r="C9" s="6"/>
      <c r="D9" s="2"/>
      <c r="H9" s="50" t="s">
        <v>14</v>
      </c>
    </row>
    <row r="10" spans="2:8" ht="201.95" customHeight="1">
      <c r="B10" s="66" t="s">
        <v>15</v>
      </c>
      <c r="C10" s="66"/>
      <c r="D10" s="66"/>
    </row>
    <row r="11" spans="2:8">
      <c r="B11" s="13"/>
      <c r="C11" s="14"/>
      <c r="D11" s="14"/>
    </row>
    <row r="12" spans="2:8">
      <c r="B12" s="15" t="s">
        <v>16</v>
      </c>
      <c r="C12" s="14"/>
      <c r="D12" s="14"/>
    </row>
    <row r="13" spans="2:8" ht="15.75">
      <c r="B13" s="16" t="s">
        <v>17</v>
      </c>
      <c r="C13" s="17">
        <f>'Staffing Rates'!J32</f>
        <v>6770547.3112999639</v>
      </c>
      <c r="D13" s="14"/>
    </row>
    <row r="14" spans="2:8" ht="15.75" thickBot="1">
      <c r="B14" s="18" t="s">
        <v>18</v>
      </c>
      <c r="C14" s="19">
        <v>4</v>
      </c>
      <c r="D14" s="1"/>
    </row>
    <row r="15" spans="2:8" ht="16.5" thickBot="1">
      <c r="B15" s="53" t="s">
        <v>19</v>
      </c>
      <c r="C15" s="54">
        <f>SUM(C13*C14)</f>
        <v>27082189.245199855</v>
      </c>
      <c r="D15" s="1"/>
    </row>
    <row r="16" spans="2:8" ht="16.5" thickTop="1">
      <c r="B16" s="20" t="s">
        <v>20</v>
      </c>
      <c r="C16" s="21">
        <f>SUM(C15+C24)</f>
        <v>27443089.962450791</v>
      </c>
      <c r="D16" s="25"/>
    </row>
    <row r="17" spans="2:4">
      <c r="B17" s="13"/>
      <c r="C17" s="25"/>
      <c r="D17" s="25"/>
    </row>
    <row r="18" spans="2:4">
      <c r="B18" s="13"/>
      <c r="C18" s="25"/>
      <c r="D18" s="25"/>
    </row>
    <row r="19" spans="2:4">
      <c r="B19" s="15" t="s">
        <v>21</v>
      </c>
      <c r="C19" s="25"/>
      <c r="D19" s="25"/>
    </row>
    <row r="20" spans="2:4">
      <c r="B20" s="56" t="s">
        <v>22</v>
      </c>
      <c r="C20" s="56" t="s">
        <v>23</v>
      </c>
      <c r="D20" s="25"/>
    </row>
    <row r="21" spans="2:4">
      <c r="B21" s="57" t="s">
        <v>24</v>
      </c>
      <c r="C21" s="55">
        <v>52999.150615978178</v>
      </c>
      <c r="D21" s="25"/>
    </row>
    <row r="22" spans="2:4">
      <c r="B22" s="58" t="s">
        <v>25</v>
      </c>
      <c r="C22" s="55">
        <v>62195.496524043629</v>
      </c>
      <c r="D22" s="25"/>
    </row>
    <row r="23" spans="2:4" ht="15.75" thickBot="1">
      <c r="B23" s="59" t="s">
        <v>26</v>
      </c>
      <c r="C23" s="55">
        <v>245706.07011091459</v>
      </c>
      <c r="D23" s="25"/>
    </row>
    <row r="24" spans="2:4" ht="15.75">
      <c r="B24" s="20" t="s">
        <v>27</v>
      </c>
      <c r="C24" s="21">
        <f>SUM(C21:C23)</f>
        <v>360900.71725093643</v>
      </c>
      <c r="D24" s="25"/>
    </row>
    <row r="25" spans="2:4">
      <c r="B25" s="13"/>
      <c r="C25" s="25"/>
      <c r="D25" s="25"/>
    </row>
    <row r="26" spans="2:4">
      <c r="B26" s="13"/>
      <c r="C26" s="25"/>
      <c r="D26" s="25"/>
    </row>
    <row r="27" spans="2:4">
      <c r="B27" s="15" t="s">
        <v>28</v>
      </c>
    </row>
    <row r="28" spans="2:4">
      <c r="B28" s="67" t="s">
        <v>29</v>
      </c>
      <c r="C28" s="68"/>
    </row>
    <row r="29" spans="2:4">
      <c r="B29" s="69"/>
      <c r="C29" s="70"/>
    </row>
    <row r="30" spans="2:4">
      <c r="B30" s="69"/>
      <c r="C30" s="70"/>
    </row>
    <row r="31" spans="2:4">
      <c r="B31" s="69"/>
      <c r="C31" s="70"/>
    </row>
    <row r="32" spans="2:4">
      <c r="B32" s="69"/>
      <c r="C32" s="70"/>
    </row>
    <row r="33" spans="2:3">
      <c r="B33" s="69"/>
      <c r="C33" s="70"/>
    </row>
    <row r="34" spans="2:3">
      <c r="B34" s="69"/>
      <c r="C34" s="70"/>
    </row>
    <row r="35" spans="2:3">
      <c r="B35" s="69"/>
      <c r="C35" s="70"/>
    </row>
    <row r="36" spans="2:3">
      <c r="B36" s="69"/>
      <c r="C36" s="70"/>
    </row>
    <row r="37" spans="2:3">
      <c r="B37" s="69"/>
      <c r="C37" s="70"/>
    </row>
    <row r="38" spans="2:3">
      <c r="B38" s="71"/>
      <c r="C38" s="72"/>
    </row>
    <row r="61" spans="2:2" hidden="1">
      <c r="B61" s="48">
        <f>C15</f>
        <v>27082189.245199855</v>
      </c>
    </row>
    <row r="68" spans="3:3">
      <c r="C68" s="49"/>
    </row>
    <row r="69" spans="3:3">
      <c r="C69" s="49"/>
    </row>
    <row r="70" spans="3:3">
      <c r="C70" s="49"/>
    </row>
    <row r="71" spans="3:3">
      <c r="C71" s="49"/>
    </row>
  </sheetData>
  <sheetProtection selectLockedCells="1"/>
  <mergeCells count="2">
    <mergeCell ref="B10:D10"/>
    <mergeCell ref="B28:C38"/>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AB553-9945-49F2-A067-2DD107DBE5AD}">
  <dimension ref="B1:J34"/>
  <sheetViews>
    <sheetView showGridLines="0" topLeftCell="A28" zoomScale="110" zoomScaleNormal="110" workbookViewId="0">
      <selection activeCell="G13" sqref="G13"/>
    </sheetView>
  </sheetViews>
  <sheetFormatPr defaultRowHeight="15"/>
  <cols>
    <col min="1" max="1" width="1.28515625" customWidth="1"/>
    <col min="3" max="3" width="13.85546875" bestFit="1" customWidth="1"/>
    <col min="6" max="6" width="12.85546875" customWidth="1"/>
    <col min="7" max="7" width="73.85546875" customWidth="1"/>
    <col min="8" max="8" width="18.85546875" bestFit="1" customWidth="1"/>
    <col min="10" max="10" width="15" bestFit="1" customWidth="1"/>
  </cols>
  <sheetData>
    <row r="1" spans="2:10" ht="5.45" customHeight="1"/>
    <row r="2" spans="2:10" ht="17.25">
      <c r="B2" s="3" t="str">
        <f>Title!B3</f>
        <v>Employment and Training Case Management Services</v>
      </c>
      <c r="C2" s="2"/>
      <c r="D2" s="2"/>
      <c r="E2" s="2"/>
      <c r="F2" s="2"/>
      <c r="G2" s="2"/>
      <c r="H2" s="60" t="s">
        <v>0</v>
      </c>
      <c r="I2" s="2"/>
    </row>
    <row r="3" spans="2:10">
      <c r="B3" s="4" t="str">
        <f>Title!B4</f>
        <v>Attachment D - Cost Proposal</v>
      </c>
      <c r="C3" s="2"/>
    </row>
    <row r="4" spans="2:10">
      <c r="B4" s="4" t="str">
        <f>Title!B5</f>
        <v>RFP 23-74560</v>
      </c>
      <c r="C4" s="2"/>
    </row>
    <row r="5" spans="2:10">
      <c r="B5" s="5"/>
      <c r="C5" s="2"/>
      <c r="D5" s="12"/>
      <c r="E5" s="12"/>
      <c r="F5" s="12"/>
    </row>
    <row r="6" spans="2:10">
      <c r="B6" s="26"/>
      <c r="C6" s="2"/>
      <c r="D6" s="12"/>
      <c r="E6" s="12"/>
      <c r="F6" s="24" t="s">
        <v>8</v>
      </c>
      <c r="G6" s="27" t="str">
        <f>IFERROR('Cost Proposal Summary'!C6,"")</f>
        <v>Arbor E&amp;T, LLC dba Equus Workforce Solutions</v>
      </c>
      <c r="H6" s="28"/>
      <c r="I6" s="29"/>
    </row>
    <row r="7" spans="2:10">
      <c r="B7" s="26"/>
      <c r="C7" s="2"/>
      <c r="D7" s="12"/>
      <c r="E7" s="12"/>
      <c r="F7" s="24"/>
      <c r="G7" s="30" t="str">
        <f>'Cost Proposal Summary'!C7</f>
        <v>Please Complete Yellow Shaded Cells</v>
      </c>
      <c r="H7" s="31"/>
      <c r="I7" s="32"/>
      <c r="J7" s="32"/>
    </row>
    <row r="8" spans="2:10">
      <c r="B8" s="26"/>
      <c r="C8" s="2"/>
      <c r="D8" s="12"/>
      <c r="E8" s="12"/>
      <c r="F8" s="12"/>
      <c r="G8" s="12"/>
      <c r="H8" s="12"/>
      <c r="I8" s="12"/>
    </row>
    <row r="9" spans="2:10" ht="191.1" customHeight="1">
      <c r="B9" s="78" t="s">
        <v>30</v>
      </c>
      <c r="C9" s="79"/>
      <c r="D9" s="79"/>
      <c r="E9" s="79"/>
      <c r="F9" s="79"/>
      <c r="G9" s="80"/>
      <c r="H9" s="33"/>
      <c r="I9" s="33"/>
    </row>
    <row r="10" spans="2:10">
      <c r="B10" s="2"/>
      <c r="C10" s="34"/>
      <c r="D10" s="2"/>
      <c r="E10" s="2"/>
      <c r="F10" s="2"/>
      <c r="G10" s="2"/>
      <c r="H10" s="2"/>
      <c r="I10" s="2"/>
    </row>
    <row r="11" spans="2:10">
      <c r="B11" s="2"/>
      <c r="C11" s="34"/>
      <c r="D11" s="2"/>
      <c r="E11" s="2"/>
      <c r="F11" s="2"/>
      <c r="G11" s="35" t="s">
        <v>31</v>
      </c>
      <c r="H11" s="36">
        <f>IFERROR(AVERAGE(H17:H31),0)</f>
        <v>56.885154938182112</v>
      </c>
      <c r="I11" s="2"/>
    </row>
    <row r="12" spans="2:10">
      <c r="B12" s="2"/>
      <c r="C12" s="34"/>
      <c r="D12" s="2"/>
      <c r="E12" s="2"/>
      <c r="F12" s="2"/>
      <c r="G12" s="2"/>
      <c r="H12" s="2"/>
      <c r="I12" s="2"/>
    </row>
    <row r="13" spans="2:10">
      <c r="B13" s="2"/>
      <c r="C13" s="34"/>
      <c r="D13" s="2"/>
      <c r="E13" s="2"/>
      <c r="F13" s="2"/>
      <c r="G13" s="2"/>
      <c r="H13" s="2"/>
      <c r="I13" s="2"/>
    </row>
    <row r="14" spans="2:10">
      <c r="B14" s="26" t="s">
        <v>32</v>
      </c>
      <c r="C14" s="34"/>
      <c r="D14" s="2"/>
      <c r="E14" s="2"/>
      <c r="F14" s="2"/>
      <c r="G14" s="2"/>
      <c r="H14" s="2"/>
      <c r="I14" s="2"/>
    </row>
    <row r="15" spans="2:10">
      <c r="B15" s="2"/>
      <c r="C15" s="34"/>
      <c r="D15" s="2"/>
      <c r="E15" s="2"/>
      <c r="F15" s="2"/>
      <c r="G15" s="2"/>
      <c r="H15" s="2"/>
      <c r="I15" s="2"/>
    </row>
    <row r="16" spans="2:10" ht="31.5" customHeight="1">
      <c r="B16" s="2"/>
      <c r="C16" s="37" t="s">
        <v>33</v>
      </c>
      <c r="D16" s="81" t="s">
        <v>34</v>
      </c>
      <c r="E16" s="81"/>
      <c r="F16" s="81"/>
      <c r="G16" s="81"/>
      <c r="H16" s="38" t="s">
        <v>35</v>
      </c>
      <c r="I16" s="38" t="s">
        <v>36</v>
      </c>
      <c r="J16" s="38" t="s">
        <v>37</v>
      </c>
    </row>
    <row r="17" spans="2:10" ht="31.5" customHeight="1">
      <c r="B17" s="39">
        <v>1</v>
      </c>
      <c r="C17" s="40" t="s">
        <v>38</v>
      </c>
      <c r="D17" s="82" t="s">
        <v>39</v>
      </c>
      <c r="E17" s="82"/>
      <c r="F17" s="82"/>
      <c r="G17" s="82"/>
      <c r="H17" s="41">
        <v>104.10232768238507</v>
      </c>
      <c r="I17" s="42">
        <v>1</v>
      </c>
      <c r="J17" s="43">
        <f>H17*I17*2000</f>
        <v>208204.65536477012</v>
      </c>
    </row>
    <row r="18" spans="2:10" ht="31.5" customHeight="1">
      <c r="B18" s="39">
        <v>2</v>
      </c>
      <c r="C18" s="40" t="s">
        <v>40</v>
      </c>
      <c r="D18" s="83" t="s">
        <v>41</v>
      </c>
      <c r="E18" s="84"/>
      <c r="F18" s="84"/>
      <c r="G18" s="85"/>
      <c r="H18" s="41">
        <v>75.674111903625018</v>
      </c>
      <c r="I18" s="42">
        <v>1</v>
      </c>
      <c r="J18" s="43">
        <f t="shared" ref="J18:J31" si="0">H18*I18*2000</f>
        <v>151348.22380725003</v>
      </c>
    </row>
    <row r="19" spans="2:10" ht="31.5" customHeight="1">
      <c r="B19" s="39">
        <v>3</v>
      </c>
      <c r="C19" s="51" t="s">
        <v>42</v>
      </c>
      <c r="D19" s="77" t="s">
        <v>43</v>
      </c>
      <c r="E19" s="77"/>
      <c r="F19" s="77"/>
      <c r="G19" s="77"/>
      <c r="H19" s="41">
        <v>67.387591675289116</v>
      </c>
      <c r="I19" s="42">
        <v>1</v>
      </c>
      <c r="J19" s="43">
        <f t="shared" si="0"/>
        <v>134775.18335057824</v>
      </c>
    </row>
    <row r="20" spans="2:10" ht="31.5" customHeight="1">
      <c r="B20" s="39">
        <v>4</v>
      </c>
      <c r="C20" s="51" t="s">
        <v>44</v>
      </c>
      <c r="D20" s="77" t="s">
        <v>45</v>
      </c>
      <c r="E20" s="77"/>
      <c r="F20" s="77"/>
      <c r="G20" s="77"/>
      <c r="H20" s="41">
        <v>44.746381743433119</v>
      </c>
      <c r="I20" s="42">
        <v>1</v>
      </c>
      <c r="J20" s="43">
        <f t="shared" si="0"/>
        <v>89492.763486866243</v>
      </c>
    </row>
    <row r="21" spans="2:10" ht="31.5" customHeight="1">
      <c r="B21" s="39">
        <v>5</v>
      </c>
      <c r="C21" s="51" t="s">
        <v>46</v>
      </c>
      <c r="D21" s="77" t="s">
        <v>47</v>
      </c>
      <c r="E21" s="77"/>
      <c r="F21" s="77"/>
      <c r="G21" s="77"/>
      <c r="H21" s="41">
        <v>66.283000513940763</v>
      </c>
      <c r="I21" s="42">
        <v>6</v>
      </c>
      <c r="J21" s="43">
        <f t="shared" si="0"/>
        <v>795396.00616728922</v>
      </c>
    </row>
    <row r="22" spans="2:10" ht="50.25" customHeight="1">
      <c r="B22" s="39">
        <v>6</v>
      </c>
      <c r="C22" s="51" t="s">
        <v>48</v>
      </c>
      <c r="D22" s="77" t="s">
        <v>49</v>
      </c>
      <c r="E22" s="77"/>
      <c r="F22" s="77"/>
      <c r="G22" s="77"/>
      <c r="H22" s="41">
        <v>62.494338720505326</v>
      </c>
      <c r="I22" s="42">
        <v>1</v>
      </c>
      <c r="J22" s="43">
        <f t="shared" si="0"/>
        <v>124988.67744101064</v>
      </c>
    </row>
    <row r="23" spans="2:10" ht="50.25" customHeight="1">
      <c r="B23" s="39">
        <v>7</v>
      </c>
      <c r="C23" s="51" t="s">
        <v>50</v>
      </c>
      <c r="D23" s="77" t="s">
        <v>51</v>
      </c>
      <c r="E23" s="77"/>
      <c r="F23" s="77"/>
      <c r="G23" s="77"/>
      <c r="H23" s="41">
        <v>38.887112298273216</v>
      </c>
      <c r="I23" s="42">
        <v>3</v>
      </c>
      <c r="J23" s="43">
        <f t="shared" si="0"/>
        <v>233322.67378963929</v>
      </c>
    </row>
    <row r="24" spans="2:10" ht="50.25" customHeight="1">
      <c r="B24" s="39">
        <v>8</v>
      </c>
      <c r="C24" s="51" t="s">
        <v>52</v>
      </c>
      <c r="D24" s="77" t="s">
        <v>53</v>
      </c>
      <c r="E24" s="77"/>
      <c r="F24" s="77"/>
      <c r="G24" s="77"/>
      <c r="H24" s="41">
        <v>62.962654679978108</v>
      </c>
      <c r="I24" s="42">
        <v>1</v>
      </c>
      <c r="J24" s="43">
        <f t="shared" si="0"/>
        <v>125925.30935995621</v>
      </c>
    </row>
    <row r="25" spans="2:10" ht="31.5" customHeight="1">
      <c r="B25" s="39">
        <v>9</v>
      </c>
      <c r="C25" s="51" t="s">
        <v>54</v>
      </c>
      <c r="D25" s="77" t="s">
        <v>55</v>
      </c>
      <c r="E25" s="77"/>
      <c r="F25" s="77"/>
      <c r="G25" s="77"/>
      <c r="H25" s="41">
        <v>51.621712919709296</v>
      </c>
      <c r="I25" s="42">
        <v>2</v>
      </c>
      <c r="J25" s="43">
        <f t="shared" si="0"/>
        <v>206486.85167883718</v>
      </c>
    </row>
    <row r="26" spans="2:10" ht="31.5" customHeight="1">
      <c r="B26" s="39">
        <v>10</v>
      </c>
      <c r="C26" s="51" t="s">
        <v>56</v>
      </c>
      <c r="D26" s="77" t="s">
        <v>57</v>
      </c>
      <c r="E26" s="77"/>
      <c r="F26" s="77"/>
      <c r="G26" s="77"/>
      <c r="H26" s="41">
        <v>29.33889110959494</v>
      </c>
      <c r="I26" s="42">
        <v>6</v>
      </c>
      <c r="J26" s="43">
        <f t="shared" si="0"/>
        <v>352066.69331513927</v>
      </c>
    </row>
    <row r="27" spans="2:10" ht="31.5" customHeight="1">
      <c r="B27" s="39">
        <v>11</v>
      </c>
      <c r="C27" s="51" t="s">
        <v>58</v>
      </c>
      <c r="D27" s="77" t="s">
        <v>59</v>
      </c>
      <c r="E27" s="77"/>
      <c r="F27" s="77"/>
      <c r="G27" s="77"/>
      <c r="H27" s="41">
        <v>41.157195730330471</v>
      </c>
      <c r="I27" s="42">
        <v>45</v>
      </c>
      <c r="J27" s="43">
        <f t="shared" si="0"/>
        <v>3704147.6157297427</v>
      </c>
    </row>
    <row r="28" spans="2:10" ht="47.25" customHeight="1">
      <c r="B28" s="39">
        <v>12</v>
      </c>
      <c r="C28" s="51" t="s">
        <v>60</v>
      </c>
      <c r="D28" s="77" t="s">
        <v>61</v>
      </c>
      <c r="E28" s="77"/>
      <c r="F28" s="77"/>
      <c r="G28" s="77"/>
      <c r="H28" s="41">
        <v>67.112111699128675</v>
      </c>
      <c r="I28" s="42">
        <v>1</v>
      </c>
      <c r="J28" s="43">
        <f t="shared" si="0"/>
        <v>134224.22339825734</v>
      </c>
    </row>
    <row r="29" spans="2:10" ht="31.5" customHeight="1">
      <c r="B29" s="39">
        <v>13</v>
      </c>
      <c r="C29" s="51" t="s">
        <v>62</v>
      </c>
      <c r="D29" s="77" t="s">
        <v>63</v>
      </c>
      <c r="E29" s="77"/>
      <c r="F29" s="77"/>
      <c r="G29" s="77"/>
      <c r="H29" s="41">
        <v>34.091895749391405</v>
      </c>
      <c r="I29" s="42">
        <v>6</v>
      </c>
      <c r="J29" s="43">
        <f t="shared" si="0"/>
        <v>409102.74899269687</v>
      </c>
    </row>
    <row r="30" spans="2:10" ht="31.5" customHeight="1">
      <c r="B30" s="39">
        <v>14</v>
      </c>
      <c r="C30" s="51" t="s">
        <v>64</v>
      </c>
      <c r="D30" s="77" t="s">
        <v>65</v>
      </c>
      <c r="E30" s="77"/>
      <c r="F30" s="77"/>
      <c r="G30" s="77"/>
      <c r="H30" s="41">
        <v>50.532842708965092</v>
      </c>
      <c r="I30" s="42">
        <v>1</v>
      </c>
      <c r="J30" s="43">
        <f t="shared" si="0"/>
        <v>101065.68541793019</v>
      </c>
    </row>
    <row r="31" spans="2:10" ht="31.5" customHeight="1" thickBot="1">
      <c r="B31" s="39">
        <v>15</v>
      </c>
      <c r="C31" s="51"/>
      <c r="D31" s="77"/>
      <c r="E31" s="77"/>
      <c r="F31" s="77"/>
      <c r="G31" s="77"/>
      <c r="H31" s="41"/>
      <c r="I31" s="44"/>
      <c r="J31" s="52">
        <f t="shared" si="0"/>
        <v>0</v>
      </c>
    </row>
    <row r="32" spans="2:10" ht="31.5" customHeight="1">
      <c r="B32" s="73" t="s">
        <v>66</v>
      </c>
      <c r="C32" s="73"/>
      <c r="D32" s="74"/>
      <c r="E32" s="75"/>
      <c r="F32" s="75"/>
      <c r="G32" s="75"/>
      <c r="H32" s="76"/>
      <c r="I32" s="45">
        <f>SUM(I17:I31)</f>
        <v>76</v>
      </c>
      <c r="J32" s="46">
        <f>SUM(J17:J30)</f>
        <v>6770547.3112999639</v>
      </c>
    </row>
    <row r="34" spans="6:6">
      <c r="F34" s="47"/>
    </row>
  </sheetData>
  <sheetProtection selectLockedCells="1"/>
  <mergeCells count="19">
    <mergeCell ref="D24:G24"/>
    <mergeCell ref="B9:G9"/>
    <mergeCell ref="D16:G16"/>
    <mergeCell ref="D17:G17"/>
    <mergeCell ref="D18:G18"/>
    <mergeCell ref="D19:G19"/>
    <mergeCell ref="D20:G20"/>
    <mergeCell ref="D21:G21"/>
    <mergeCell ref="D22:G22"/>
    <mergeCell ref="D23:G23"/>
    <mergeCell ref="B32:C32"/>
    <mergeCell ref="D32:H32"/>
    <mergeCell ref="D31:G31"/>
    <mergeCell ref="D25:G25"/>
    <mergeCell ref="D26:G26"/>
    <mergeCell ref="D27:G27"/>
    <mergeCell ref="D28:G28"/>
    <mergeCell ref="D29:G29"/>
    <mergeCell ref="D30:G30"/>
  </mergeCells>
  <dataValidations count="3">
    <dataValidation type="decimal" allowBlank="1" showInputMessage="1" showErrorMessage="1" sqref="E19:E31 I17:I31" xr:uid="{4F5C323F-7E89-49CD-8F07-B818C9E4E39C}">
      <formula1>0</formula1>
      <formula2>99999999999999900000</formula2>
    </dataValidation>
    <dataValidation type="textLength" allowBlank="1" showInputMessage="1" showErrorMessage="1" sqref="C17:C31" xr:uid="{97C3A3F3-96A1-4118-B376-C6F82193B572}">
      <formula1>0</formula1>
      <formula2>100</formula2>
    </dataValidation>
    <dataValidation type="textLength" allowBlank="1" showInputMessage="1" showErrorMessage="1" sqref="D17:D31" xr:uid="{C33F3DD6-9FE8-4F11-A7A0-6A5D9F91AB7E}">
      <formula1>0</formula1>
      <formula2>10000</formula2>
    </dataValidation>
  </dataValidation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tes xmlns="8cf31f0e-e3dd-4f73-b8c4-edfbec32cc9a" xsi:nil="true"/>
    <TaxCatchAll xmlns="058b3e07-7278-4aa9-a005-d596cfc668d1" xsi:nil="true"/>
    <lcf76f155ced4ddcb4097134ff3c332f xmlns="8cf31f0e-e3dd-4f73-b8c4-edfbec32cc9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6DBE5C0CAACBA4B8CADB8466EC88BFC" ma:contentTypeVersion="11" ma:contentTypeDescription="Create a new document." ma:contentTypeScope="" ma:versionID="e7102afe518b372e877e4b90f55ed1a1">
  <xsd:schema xmlns:xsd="http://www.w3.org/2001/XMLSchema" xmlns:xs="http://www.w3.org/2001/XMLSchema" xmlns:p="http://schemas.microsoft.com/office/2006/metadata/properties" xmlns:ns2="8cf31f0e-e3dd-4f73-b8c4-edfbec32cc9a" xmlns:ns3="058b3e07-7278-4aa9-a005-d596cfc668d1" targetNamespace="http://schemas.microsoft.com/office/2006/metadata/properties" ma:root="true" ma:fieldsID="e6be0a1c3fb93dd3f6c58b31a5aabd84" ns2:_="" ns3:_="">
    <xsd:import namespace="8cf31f0e-e3dd-4f73-b8c4-edfbec32cc9a"/>
    <xsd:import namespace="058b3e07-7278-4aa9-a005-d596cfc668d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f31f0e-e3dd-4f73-b8c4-edfbec32cc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456b1f0-c4f6-42c0-9057-e9d51dffc801"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Notes" ma:index="18"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8b3e07-7278-4aa9-a005-d596cfc668d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9c5fbdf4-db92-4af4-8b34-38b3c9bac880}" ma:internalName="TaxCatchAll" ma:showField="CatchAllData" ma:web="058b3e07-7278-4aa9-a005-d596cfc668d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2384A2-A730-40E8-ADA2-3726C38F531A}"/>
</file>

<file path=customXml/itemProps2.xml><?xml version="1.0" encoding="utf-8"?>
<ds:datastoreItem xmlns:ds="http://schemas.openxmlformats.org/officeDocument/2006/customXml" ds:itemID="{B643036B-769F-4AEB-BB7A-34C300142420}"/>
</file>

<file path=customXml/itemProps3.xml><?xml version="1.0" encoding="utf-8"?>
<ds:datastoreItem xmlns:ds="http://schemas.openxmlformats.org/officeDocument/2006/customXml" ds:itemID="{F30E8D03-A2CA-4A7E-8D26-F33FB4FD107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DT</dc:creator>
  <cp:keywords/>
  <dc:description/>
  <cp:lastModifiedBy>Anne Burke</cp:lastModifiedBy>
  <cp:revision/>
  <dcterms:created xsi:type="dcterms:W3CDTF">2022-11-30T17:14:13Z</dcterms:created>
  <dcterms:modified xsi:type="dcterms:W3CDTF">2023-04-18T02:59:02Z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0x01010056DBE5C0CAACBA4B8CADB8466EC88BFC</vt:lpwstr>
  </property>
  <property fmtid="{D5CDD505-2E9C-101B-9397-08002B2CF9AE}" pid="3" name="SV_QUERY_LIST_4F35BF76-6C0D-4D9B-82B2-816C12CF3733">
    <vt:lpwstr>empty_477D106A-C0D6-4607-AEBD-E2C9D60EA279</vt:lpwstr>
  </property>
  <property fmtid="{D5CDD505-2E9C-101B-9397-08002B2CF9AE}" pid="4" name="SV_HIDDEN_GRID_QUERY_LIST_4F35BF76-6C0D-4D9B-82B2-816C12CF3733">
    <vt:lpwstr>empty_477D106A-C0D6-4607-AEBD-E2C9D60EA279</vt:lpwstr>
  </property>
  <property fmtid="{D5CDD505-2E9C-101B-9397-08002B2CF9AE}" pid="5" name="MediaServiceImageTags">
    <vt:lpwstr/>
  </property>
</Properties>
</file>